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o\Documents\"/>
    </mc:Choice>
  </mc:AlternateContent>
  <xr:revisionPtr revIDLastSave="0" documentId="8_{5E4DFBE9-6B24-4806-B6C6-A8324EA155EE}" xr6:coauthVersionLast="47" xr6:coauthVersionMax="47" xr10:uidLastSave="{00000000-0000-0000-0000-000000000000}"/>
  <bookViews>
    <workbookView xWindow="2655" yWindow="1545" windowWidth="25170" windowHeight="13890" tabRatio="500" xr2:uid="{00000000-000D-0000-FFFF-FFFF00000000}"/>
  </bookViews>
  <sheets>
    <sheet name="Feuil1" sheetId="1" r:id="rId1"/>
  </sheets>
  <definedNames>
    <definedName name="_xlnm.Print_Area" localSheetId="0">Feuil1!$A$1:$D$209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09" i="1" l="1"/>
  <c r="C208" i="1"/>
  <c r="C207" i="1"/>
  <c r="C206" i="1"/>
  <c r="C200" i="1"/>
  <c r="C199" i="1"/>
  <c r="C198" i="1"/>
  <c r="C197" i="1"/>
  <c r="C196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32" i="1"/>
  <c r="C131" i="1"/>
  <c r="C125" i="1"/>
  <c r="C124" i="1"/>
  <c r="C123" i="1"/>
  <c r="C122" i="1"/>
  <c r="C116" i="1"/>
  <c r="C115" i="1"/>
  <c r="C114" i="1"/>
  <c r="C113" i="1"/>
  <c r="C112" i="1"/>
  <c r="C111" i="1"/>
  <c r="C105" i="1"/>
  <c r="C104" i="1"/>
  <c r="C103" i="1"/>
  <c r="C102" i="1"/>
  <c r="C95" i="1"/>
  <c r="C94" i="1"/>
  <c r="C93" i="1"/>
  <c r="C92" i="1"/>
  <c r="C91" i="1"/>
  <c r="C90" i="1"/>
  <c r="C84" i="1"/>
  <c r="C83" i="1"/>
  <c r="C82" i="1"/>
  <c r="C81" i="1"/>
  <c r="C80" i="1"/>
  <c r="C74" i="1"/>
  <c r="C73" i="1"/>
  <c r="C72" i="1"/>
  <c r="C71" i="1"/>
  <c r="C65" i="1"/>
  <c r="C64" i="1"/>
  <c r="C63" i="1"/>
  <c r="C62" i="1"/>
  <c r="C61" i="1"/>
  <c r="C55" i="1"/>
  <c r="C54" i="1"/>
  <c r="C53" i="1"/>
  <c r="C52" i="1"/>
  <c r="C51" i="1"/>
  <c r="C50" i="1"/>
  <c r="C44" i="1"/>
  <c r="C43" i="1"/>
  <c r="C42" i="1"/>
  <c r="C36" i="1"/>
  <c r="C35" i="1"/>
  <c r="C34" i="1"/>
  <c r="C28" i="1"/>
  <c r="C27" i="1"/>
  <c r="C26" i="1"/>
  <c r="C25" i="1"/>
  <c r="C24" i="1"/>
  <c r="C23" i="1"/>
  <c r="C22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<sst xmlns="http://schemas.openxmlformats.org/spreadsheetml/2006/main" count="207" uniqueCount="41">
  <si>
    <t>Résultats élections professionnelles 2022</t>
  </si>
  <si>
    <t>Scrutin : CSA de proximité de l'académie de Nancy-Metz</t>
  </si>
  <si>
    <t xml:space="preserve">Organisations syndicales </t>
  </si>
  <si>
    <t>Voix</t>
  </si>
  <si>
    <t>Pourcentage</t>
  </si>
  <si>
    <t>Sièges</t>
  </si>
  <si>
    <t>SNE</t>
  </si>
  <si>
    <t>SGEN-CFDT</t>
  </si>
  <si>
    <t>SNALC</t>
  </si>
  <si>
    <t>CGT</t>
  </si>
  <si>
    <t>UNSA</t>
  </si>
  <si>
    <t>SUD</t>
  </si>
  <si>
    <t>Action et démocratie</t>
  </si>
  <si>
    <t>FO</t>
  </si>
  <si>
    <t>FSU</t>
  </si>
  <si>
    <t>SNCL-SIES-SAGES</t>
  </si>
  <si>
    <t>Scrutin : CAPA des enseignants du 2nd degré, CPE et PSY</t>
  </si>
  <si>
    <t>Scrutin : CAPA des personnels de direction</t>
  </si>
  <si>
    <t>Scrutin : CAPA des AAE</t>
  </si>
  <si>
    <t>Scrutin : CAPA des SAENES et TEN</t>
  </si>
  <si>
    <t>Scrutin : CAPA des ADJAENES et ATEE</t>
  </si>
  <si>
    <t>Scrutin : CAPA des ATRF</t>
  </si>
  <si>
    <t>Scrutin : CAPA des INFENES, CTSS at ASSAE</t>
  </si>
  <si>
    <t>Scrutin : CAPD des instituteurs et professeurs des écoles de la Meurthe-et-Moselle (54)</t>
  </si>
  <si>
    <t>Scrutin : CAPD des instituteurs et professeurs des écoles de la Meuse (55)</t>
  </si>
  <si>
    <t>Scrutin : CAPD des instituteurs et professeurs des écoles de la Moselle (57)</t>
  </si>
  <si>
    <t>Scrutin : CAPD des instituteurs et professeurs des écoles des Vosges (88)</t>
  </si>
  <si>
    <t>Scrutin : CCP des directeurs adjoints de SEGPA</t>
  </si>
  <si>
    <t>Scrutin : CCSA des directeurs d'établissements spécialisés</t>
  </si>
  <si>
    <t>Carence des candidats</t>
  </si>
  <si>
    <t>Scrutin : CCP des contractuels ENS, EDU et PSY</t>
  </si>
  <si>
    <t>STC</t>
  </si>
  <si>
    <t>SNAPEN</t>
  </si>
  <si>
    <t>CFTC</t>
  </si>
  <si>
    <t>Scrutin : CCP des contractuels SURV et ACC</t>
  </si>
  <si>
    <t>Scrutin : CCP des contractuels ATPSS</t>
  </si>
  <si>
    <t>Scrutin : CCMA</t>
  </si>
  <si>
    <t>SPELC</t>
  </si>
  <si>
    <t>FEP-CFDT</t>
  </si>
  <si>
    <t>Scrutin : CCMI</t>
  </si>
  <si>
    <t>CFDT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</si>
</sst>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 %"/>
  </numFmts>
  <fonts count="8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name val="Calibri"/>
      <family val="2"/>
      <charset val="1"/>
    </font>
    <font>
      <b/>
      <sz val="14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4"/>
      <color rgb="FFFF0000"/>
      <name val="Calibri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FF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20">
    <dxf>
      <font>
        <color rgb="FFFFCCFF"/>
      </font>
      <fill>
        <patternFill>
          <bgColor rgb="FFFFC7CE"/>
        </patternFill>
      </fill>
    </dxf>
    <dxf>
      <font>
        <color rgb="FFFFCCFF"/>
      </font>
      <fill>
        <patternFill>
          <bgColor rgb="FFFFC7CE"/>
        </patternFill>
      </fill>
    </dxf>
    <dxf>
      <font>
        <color rgb="FFFFCCFF"/>
      </font>
      <fill>
        <patternFill>
          <bgColor rgb="FFFFC7CE"/>
        </patternFill>
      </fill>
    </dxf>
    <dxf>
      <font>
        <color rgb="FFFFCCFF"/>
      </font>
      <fill>
        <patternFill>
          <bgColor rgb="FFFFC7CE"/>
        </patternFill>
      </fill>
    </dxf>
    <dxf>
      <font>
        <color rgb="FFFFCCFF"/>
      </font>
      <fill>
        <patternFill>
          <bgColor rgb="FFFFC7CE"/>
        </patternFill>
      </fill>
    </dxf>
    <dxf>
      <font>
        <color rgb="FFFFCCFF"/>
      </font>
      <fill>
        <patternFill>
          <bgColor rgb="FFFFC7CE"/>
        </patternFill>
      </fill>
    </dxf>
    <dxf>
      <font>
        <color rgb="FFFFCCFF"/>
      </font>
      <fill>
        <patternFill>
          <bgColor rgb="FFFFC7CE"/>
        </patternFill>
      </fill>
    </dxf>
    <dxf>
      <font>
        <color rgb="FFFFCCFF"/>
      </font>
      <fill>
        <patternFill>
          <bgColor rgb="FFFFC7CE"/>
        </patternFill>
      </fill>
    </dxf>
    <dxf>
      <font>
        <color rgb="FFFFCCFF"/>
      </font>
      <fill>
        <patternFill>
          <bgColor rgb="FFFFC7CE"/>
        </patternFill>
      </fill>
    </dxf>
    <dxf>
      <font>
        <color rgb="FFFFCCFF"/>
      </font>
      <fill>
        <patternFill>
          <bgColor rgb="FFFFC7CE"/>
        </patternFill>
      </fill>
    </dxf>
    <dxf>
      <font>
        <color rgb="FFFFCCFF"/>
      </font>
      <fill>
        <patternFill>
          <bgColor rgb="FFFFC7CE"/>
        </patternFill>
      </fill>
    </dxf>
    <dxf>
      <font>
        <color rgb="FFFFCCFF"/>
      </font>
      <fill>
        <patternFill>
          <bgColor rgb="FFFFC7CE"/>
        </patternFill>
      </fill>
    </dxf>
    <dxf>
      <font>
        <color rgb="FFFFCCFF"/>
      </font>
      <fill>
        <patternFill>
          <bgColor rgb="FFFFC7CE"/>
        </patternFill>
      </fill>
    </dxf>
    <dxf>
      <font>
        <color rgb="FFFFCCFF"/>
      </font>
      <fill>
        <patternFill>
          <bgColor rgb="FFFFC7CE"/>
        </patternFill>
      </fill>
    </dxf>
    <dxf>
      <font>
        <color rgb="FFFFCCFF"/>
      </font>
      <fill>
        <patternFill>
          <bgColor rgb="FFFFC7CE"/>
        </patternFill>
      </fill>
    </dxf>
    <dxf>
      <font>
        <color rgb="FFFFCCFF"/>
      </font>
      <fill>
        <patternFill>
          <bgColor rgb="FFFFC7CE"/>
        </patternFill>
      </fill>
    </dxf>
    <dxf>
      <font>
        <color rgb="FFFFCCFF"/>
      </font>
      <fill>
        <patternFill>
          <bgColor rgb="FFFFC7CE"/>
        </patternFill>
      </fill>
    </dxf>
    <dxf>
      <font>
        <color rgb="FFFFCCFF"/>
      </font>
      <fill>
        <patternFill>
          <bgColor rgb="FFFFC7CE"/>
        </patternFill>
      </fill>
    </dxf>
    <dxf>
      <font>
        <color rgb="FFFFCCFF"/>
      </font>
      <fill>
        <patternFill>
          <bgColor rgb="FFFFC7CE"/>
        </patternFill>
      </fill>
    </dxf>
    <dxf>
      <font>
        <color rgb="FFFFCCFF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1386720</xdr:colOff>
      <xdr:row>1</xdr:row>
      <xdr:rowOff>37800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386720" cy="961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9"/>
  <sheetViews>
    <sheetView tabSelected="1" zoomScaleNormal="100" workbookViewId="0">
      <selection activeCell="G182" sqref="G182"/>
    </sheetView>
  </sheetViews>
  <sheetFormatPr baseColWidth="10" defaultColWidth="10.7109375" defaultRowHeight="15" x14ac:dyDescent="0.25"/>
  <cols>
    <col min="1" max="1" width="39.7109375" customWidth="1"/>
    <col min="2" max="2" width="16.28515625" customWidth="1"/>
    <col min="3" max="3" width="17.85546875" customWidth="1"/>
    <col min="4" max="4" width="15" customWidth="1"/>
  </cols>
  <sheetData>
    <row r="1" spans="1:4" ht="72.75" customHeight="1" x14ac:dyDescent="0.35">
      <c r="B1" s="2" t="s">
        <v>0</v>
      </c>
      <c r="C1" s="2"/>
      <c r="D1" s="2"/>
    </row>
    <row r="4" spans="1:4" x14ac:dyDescent="0.25">
      <c r="A4" s="3" t="s">
        <v>1</v>
      </c>
    </row>
    <row r="6" spans="1:4" x14ac:dyDescent="0.25">
      <c r="A6" s="4" t="s">
        <v>2</v>
      </c>
      <c r="B6" s="5" t="s">
        <v>3</v>
      </c>
      <c r="C6" s="5" t="s">
        <v>4</v>
      </c>
      <c r="D6" s="5" t="s">
        <v>5</v>
      </c>
    </row>
    <row r="7" spans="1:4" ht="18.75" x14ac:dyDescent="0.25">
      <c r="A7" s="6" t="s">
        <v>6</v>
      </c>
      <c r="B7" s="7">
        <v>356</v>
      </c>
      <c r="C7" s="8">
        <f t="shared" ref="C7:C16" si="0">B7/14971</f>
        <v>2.3779306659541782E-2</v>
      </c>
      <c r="D7" s="7">
        <v>0</v>
      </c>
    </row>
    <row r="8" spans="1:4" ht="18.75" x14ac:dyDescent="0.25">
      <c r="A8" s="6" t="s">
        <v>7</v>
      </c>
      <c r="B8" s="7">
        <v>1489</v>
      </c>
      <c r="C8" s="8">
        <f t="shared" si="0"/>
        <v>9.9458953977690195E-2</v>
      </c>
      <c r="D8" s="7">
        <v>1</v>
      </c>
    </row>
    <row r="9" spans="1:4" ht="18.75" x14ac:dyDescent="0.25">
      <c r="A9" s="6" t="s">
        <v>8</v>
      </c>
      <c r="B9" s="7">
        <v>554</v>
      </c>
      <c r="C9" s="8">
        <f t="shared" si="0"/>
        <v>3.7004876093781308E-2</v>
      </c>
      <c r="D9" s="7">
        <v>0</v>
      </c>
    </row>
    <row r="10" spans="1:4" ht="18.75" x14ac:dyDescent="0.25">
      <c r="A10" s="6" t="s">
        <v>9</v>
      </c>
      <c r="B10" s="7">
        <v>670</v>
      </c>
      <c r="C10" s="8">
        <f t="shared" si="0"/>
        <v>4.475318949969942E-2</v>
      </c>
      <c r="D10" s="7">
        <v>0</v>
      </c>
    </row>
    <row r="11" spans="1:4" ht="18.75" x14ac:dyDescent="0.25">
      <c r="A11" s="6" t="s">
        <v>10</v>
      </c>
      <c r="B11" s="7">
        <v>3163</v>
      </c>
      <c r="C11" s="8">
        <f t="shared" si="0"/>
        <v>0.21127513192171532</v>
      </c>
      <c r="D11" s="7">
        <v>3</v>
      </c>
    </row>
    <row r="12" spans="1:4" ht="18.75" x14ac:dyDescent="0.25">
      <c r="A12" s="12" t="s">
        <v>11</v>
      </c>
      <c r="B12" s="13">
        <v>556</v>
      </c>
      <c r="C12" s="14">
        <f t="shared" si="0"/>
        <v>3.7138467704228177E-2</v>
      </c>
      <c r="D12" s="13">
        <v>0</v>
      </c>
    </row>
    <row r="13" spans="1:4" ht="18.75" x14ac:dyDescent="0.25">
      <c r="A13" s="6" t="s">
        <v>12</v>
      </c>
      <c r="B13" s="7">
        <v>142</v>
      </c>
      <c r="C13" s="8">
        <f t="shared" si="0"/>
        <v>9.4850043417273391E-3</v>
      </c>
      <c r="D13" s="7">
        <v>0</v>
      </c>
    </row>
    <row r="14" spans="1:4" ht="18.75" x14ac:dyDescent="0.25">
      <c r="A14" s="6" t="s">
        <v>13</v>
      </c>
      <c r="B14" s="7">
        <v>2912</v>
      </c>
      <c r="C14" s="8">
        <f t="shared" si="0"/>
        <v>0.1945093848106339</v>
      </c>
      <c r="D14" s="7">
        <v>2</v>
      </c>
    </row>
    <row r="15" spans="1:4" ht="18.75" x14ac:dyDescent="0.25">
      <c r="A15" s="6" t="s">
        <v>14</v>
      </c>
      <c r="B15" s="7">
        <v>5068</v>
      </c>
      <c r="C15" s="8">
        <f t="shared" si="0"/>
        <v>0.33852114087235324</v>
      </c>
      <c r="D15" s="7">
        <v>4</v>
      </c>
    </row>
    <row r="16" spans="1:4" ht="18.75" x14ac:dyDescent="0.25">
      <c r="A16" s="6" t="s">
        <v>15</v>
      </c>
      <c r="B16" s="7">
        <v>61</v>
      </c>
      <c r="C16" s="8">
        <f t="shared" si="0"/>
        <v>4.0745441186293497E-3</v>
      </c>
      <c r="D16" s="7">
        <v>0</v>
      </c>
    </row>
    <row r="19" spans="1:4" x14ac:dyDescent="0.25">
      <c r="A19" s="3" t="s">
        <v>16</v>
      </c>
    </row>
    <row r="21" spans="1:4" x14ac:dyDescent="0.25">
      <c r="A21" s="4" t="s">
        <v>2</v>
      </c>
      <c r="B21" s="5" t="s">
        <v>3</v>
      </c>
      <c r="C21" s="5" t="s">
        <v>4</v>
      </c>
      <c r="D21" s="5" t="s">
        <v>5</v>
      </c>
    </row>
    <row r="22" spans="1:4" ht="18.75" x14ac:dyDescent="0.25">
      <c r="A22" s="6" t="s">
        <v>13</v>
      </c>
      <c r="B22" s="7">
        <v>1849</v>
      </c>
      <c r="C22" s="8">
        <f t="shared" ref="C22:C28" si="1">B22/6017</f>
        <v>0.30729599468173507</v>
      </c>
      <c r="D22" s="7">
        <v>7</v>
      </c>
    </row>
    <row r="23" spans="1:4" ht="18.75" x14ac:dyDescent="0.25">
      <c r="A23" s="6" t="s">
        <v>8</v>
      </c>
      <c r="B23" s="7">
        <v>481</v>
      </c>
      <c r="C23" s="8">
        <f t="shared" si="1"/>
        <v>7.9940169519694196E-2</v>
      </c>
      <c r="D23" s="7">
        <v>1</v>
      </c>
    </row>
    <row r="24" spans="1:4" ht="18.75" x14ac:dyDescent="0.25">
      <c r="A24" s="6" t="s">
        <v>7</v>
      </c>
      <c r="B24" s="7">
        <v>705</v>
      </c>
      <c r="C24" s="8">
        <f t="shared" si="1"/>
        <v>0.11716802393219213</v>
      </c>
      <c r="D24" s="7">
        <v>2</v>
      </c>
    </row>
    <row r="25" spans="1:4" ht="18.75" x14ac:dyDescent="0.25">
      <c r="A25" s="6" t="s">
        <v>14</v>
      </c>
      <c r="B25" s="7">
        <v>1859</v>
      </c>
      <c r="C25" s="8">
        <f t="shared" si="1"/>
        <v>0.30895795246800734</v>
      </c>
      <c r="D25" s="7">
        <v>7</v>
      </c>
    </row>
    <row r="26" spans="1:4" ht="18.75" x14ac:dyDescent="0.25">
      <c r="A26" s="6" t="s">
        <v>10</v>
      </c>
      <c r="B26" s="7">
        <v>516</v>
      </c>
      <c r="C26" s="8">
        <f t="shared" si="1"/>
        <v>8.5757021771646999E-2</v>
      </c>
      <c r="D26" s="7">
        <v>1</v>
      </c>
    </row>
    <row r="27" spans="1:4" ht="18.75" x14ac:dyDescent="0.25">
      <c r="A27" s="12" t="s">
        <v>11</v>
      </c>
      <c r="B27" s="13">
        <v>257</v>
      </c>
      <c r="C27" s="14">
        <f t="shared" si="1"/>
        <v>4.271231510719628E-2</v>
      </c>
      <c r="D27" s="13">
        <v>0</v>
      </c>
    </row>
    <row r="28" spans="1:4" ht="18.75" x14ac:dyDescent="0.25">
      <c r="A28" s="6" t="s">
        <v>9</v>
      </c>
      <c r="B28" s="7">
        <v>350</v>
      </c>
      <c r="C28" s="8">
        <f t="shared" si="1"/>
        <v>5.8168522519528004E-2</v>
      </c>
      <c r="D28" s="7">
        <v>1</v>
      </c>
    </row>
    <row r="31" spans="1:4" x14ac:dyDescent="0.25">
      <c r="A31" s="3" t="s">
        <v>17</v>
      </c>
    </row>
    <row r="33" spans="1:4" x14ac:dyDescent="0.25">
      <c r="A33" s="4" t="s">
        <v>2</v>
      </c>
      <c r="B33" s="5" t="s">
        <v>3</v>
      </c>
      <c r="C33" s="5" t="s">
        <v>4</v>
      </c>
      <c r="D33" s="5" t="s">
        <v>5</v>
      </c>
    </row>
    <row r="34" spans="1:4" ht="18.75" x14ac:dyDescent="0.25">
      <c r="A34" s="6" t="s">
        <v>7</v>
      </c>
      <c r="B34" s="7">
        <v>56</v>
      </c>
      <c r="C34" s="8">
        <f>B34/352</f>
        <v>0.15909090909090909</v>
      </c>
      <c r="D34" s="7">
        <v>0</v>
      </c>
    </row>
    <row r="35" spans="1:4" ht="18.75" x14ac:dyDescent="0.25">
      <c r="A35" s="6" t="s">
        <v>13</v>
      </c>
      <c r="B35" s="7">
        <v>44</v>
      </c>
      <c r="C35" s="8">
        <f>B35/352</f>
        <v>0.125</v>
      </c>
      <c r="D35" s="7">
        <v>0</v>
      </c>
    </row>
    <row r="36" spans="1:4" ht="18.75" x14ac:dyDescent="0.25">
      <c r="A36" s="6" t="s">
        <v>10</v>
      </c>
      <c r="B36" s="7">
        <v>252</v>
      </c>
      <c r="C36" s="8">
        <f>B36/352</f>
        <v>0.71590909090909094</v>
      </c>
      <c r="D36" s="7">
        <v>2</v>
      </c>
    </row>
    <row r="39" spans="1:4" x14ac:dyDescent="0.25">
      <c r="A39" s="3" t="s">
        <v>18</v>
      </c>
    </row>
    <row r="41" spans="1:4" x14ac:dyDescent="0.25">
      <c r="A41" s="4" t="s">
        <v>2</v>
      </c>
      <c r="B41" s="5" t="s">
        <v>3</v>
      </c>
      <c r="C41" s="5" t="s">
        <v>4</v>
      </c>
      <c r="D41" s="5" t="s">
        <v>5</v>
      </c>
    </row>
    <row r="42" spans="1:4" ht="18.75" x14ac:dyDescent="0.25">
      <c r="A42" s="6" t="s">
        <v>13</v>
      </c>
      <c r="B42" s="7">
        <v>14</v>
      </c>
      <c r="C42" s="8">
        <f>B42/211</f>
        <v>6.6350710900473939E-2</v>
      </c>
      <c r="D42" s="7">
        <v>0</v>
      </c>
    </row>
    <row r="43" spans="1:4" ht="18.75" x14ac:dyDescent="0.25">
      <c r="A43" s="6" t="s">
        <v>14</v>
      </c>
      <c r="B43" s="7">
        <v>44</v>
      </c>
      <c r="C43" s="8">
        <f>B43/211</f>
        <v>0.20853080568720378</v>
      </c>
      <c r="D43" s="7">
        <v>0</v>
      </c>
    </row>
    <row r="44" spans="1:4" ht="18.75" x14ac:dyDescent="0.25">
      <c r="A44" s="6" t="s">
        <v>10</v>
      </c>
      <c r="B44" s="7">
        <v>153</v>
      </c>
      <c r="C44" s="8">
        <f>B44/211</f>
        <v>0.72511848341232232</v>
      </c>
      <c r="D44" s="7">
        <v>2</v>
      </c>
    </row>
    <row r="47" spans="1:4" x14ac:dyDescent="0.25">
      <c r="A47" s="3" t="s">
        <v>19</v>
      </c>
    </row>
    <row r="49" spans="1:4" x14ac:dyDescent="0.25">
      <c r="A49" s="4" t="s">
        <v>2</v>
      </c>
      <c r="B49" s="5" t="s">
        <v>3</v>
      </c>
      <c r="C49" s="5" t="s">
        <v>4</v>
      </c>
      <c r="D49" s="5" t="s">
        <v>5</v>
      </c>
    </row>
    <row r="50" spans="1:4" ht="18.75" x14ac:dyDescent="0.25">
      <c r="A50" s="6" t="s">
        <v>10</v>
      </c>
      <c r="B50" s="7">
        <v>139</v>
      </c>
      <c r="C50" s="8">
        <f t="shared" ref="C50:C55" si="2">B50/326</f>
        <v>0.42638036809815949</v>
      </c>
      <c r="D50" s="7">
        <v>1</v>
      </c>
    </row>
    <row r="51" spans="1:4" ht="18.75" x14ac:dyDescent="0.25">
      <c r="A51" s="6" t="s">
        <v>7</v>
      </c>
      <c r="B51" s="7">
        <v>32</v>
      </c>
      <c r="C51" s="8">
        <f t="shared" si="2"/>
        <v>9.815950920245399E-2</v>
      </c>
      <c r="D51" s="7">
        <v>0</v>
      </c>
    </row>
    <row r="52" spans="1:4" ht="18.75" x14ac:dyDescent="0.25">
      <c r="A52" s="6" t="s">
        <v>13</v>
      </c>
      <c r="B52" s="7">
        <v>18</v>
      </c>
      <c r="C52" s="8">
        <f t="shared" si="2"/>
        <v>5.5214723926380369E-2</v>
      </c>
      <c r="D52" s="7">
        <v>0</v>
      </c>
    </row>
    <row r="53" spans="1:4" ht="18.75" x14ac:dyDescent="0.25">
      <c r="A53" s="6" t="s">
        <v>9</v>
      </c>
      <c r="B53" s="7">
        <v>19</v>
      </c>
      <c r="C53" s="8">
        <f t="shared" si="2"/>
        <v>5.8282208588957052E-2</v>
      </c>
      <c r="D53" s="7">
        <v>0</v>
      </c>
    </row>
    <row r="54" spans="1:4" ht="18.75" x14ac:dyDescent="0.25">
      <c r="A54" s="12" t="s">
        <v>11</v>
      </c>
      <c r="B54" s="13">
        <v>24</v>
      </c>
      <c r="C54" s="14">
        <f t="shared" si="2"/>
        <v>7.3619631901840496E-2</v>
      </c>
      <c r="D54" s="13">
        <v>0</v>
      </c>
    </row>
    <row r="55" spans="1:4" ht="18.75" x14ac:dyDescent="0.25">
      <c r="A55" s="6" t="s">
        <v>14</v>
      </c>
      <c r="B55" s="7">
        <v>94</v>
      </c>
      <c r="C55" s="8">
        <f t="shared" si="2"/>
        <v>0.28834355828220859</v>
      </c>
      <c r="D55" s="7">
        <v>1</v>
      </c>
    </row>
    <row r="58" spans="1:4" x14ac:dyDescent="0.25">
      <c r="A58" s="3" t="s">
        <v>20</v>
      </c>
    </row>
    <row r="60" spans="1:4" x14ac:dyDescent="0.25">
      <c r="A60" s="4" t="s">
        <v>2</v>
      </c>
      <c r="B60" s="5" t="s">
        <v>3</v>
      </c>
      <c r="C60" s="5" t="s">
        <v>4</v>
      </c>
      <c r="D60" s="5" t="s">
        <v>5</v>
      </c>
    </row>
    <row r="61" spans="1:4" ht="18.75" x14ac:dyDescent="0.25">
      <c r="A61" s="6" t="s">
        <v>10</v>
      </c>
      <c r="B61" s="7">
        <v>167</v>
      </c>
      <c r="C61" s="8">
        <f>B61/443</f>
        <v>0.37697516930022573</v>
      </c>
      <c r="D61" s="7">
        <v>2</v>
      </c>
    </row>
    <row r="62" spans="1:4" ht="18.75" x14ac:dyDescent="0.25">
      <c r="A62" s="9" t="s">
        <v>11</v>
      </c>
      <c r="B62" s="10">
        <v>28</v>
      </c>
      <c r="C62" s="11">
        <f>B62/443</f>
        <v>6.320541760722348E-2</v>
      </c>
      <c r="D62" s="10">
        <v>0</v>
      </c>
    </row>
    <row r="63" spans="1:4" ht="18.75" x14ac:dyDescent="0.25">
      <c r="A63" s="6" t="s">
        <v>9</v>
      </c>
      <c r="B63" s="7">
        <v>47</v>
      </c>
      <c r="C63" s="8">
        <f>B63/443</f>
        <v>0.10609480812641084</v>
      </c>
      <c r="D63" s="7">
        <v>0</v>
      </c>
    </row>
    <row r="64" spans="1:4" ht="18.75" x14ac:dyDescent="0.25">
      <c r="A64" s="6" t="s">
        <v>13</v>
      </c>
      <c r="B64" s="7">
        <v>47</v>
      </c>
      <c r="C64" s="8">
        <f>B64/443</f>
        <v>0.10609480812641084</v>
      </c>
      <c r="D64" s="7">
        <v>0</v>
      </c>
    </row>
    <row r="65" spans="1:4" ht="18.75" x14ac:dyDescent="0.25">
      <c r="A65" s="6" t="s">
        <v>14</v>
      </c>
      <c r="B65" s="7">
        <v>154</v>
      </c>
      <c r="C65" s="8">
        <f>B65/443</f>
        <v>0.34762979683972911</v>
      </c>
      <c r="D65" s="7">
        <v>2</v>
      </c>
    </row>
    <row r="68" spans="1:4" x14ac:dyDescent="0.25">
      <c r="A68" s="3" t="s">
        <v>21</v>
      </c>
    </row>
    <row r="70" spans="1:4" x14ac:dyDescent="0.25">
      <c r="A70" s="4" t="s">
        <v>2</v>
      </c>
      <c r="B70" s="5" t="s">
        <v>3</v>
      </c>
      <c r="C70" s="5" t="s">
        <v>4</v>
      </c>
      <c r="D70" s="5" t="s">
        <v>5</v>
      </c>
    </row>
    <row r="71" spans="1:4" ht="18.75" x14ac:dyDescent="0.25">
      <c r="A71" s="6" t="s">
        <v>13</v>
      </c>
      <c r="B71" s="7">
        <v>12</v>
      </c>
      <c r="C71" s="8">
        <f>B71/170</f>
        <v>7.0588235294117646E-2</v>
      </c>
      <c r="D71" s="7">
        <v>0</v>
      </c>
    </row>
    <row r="72" spans="1:4" ht="18.75" x14ac:dyDescent="0.25">
      <c r="A72" s="6" t="s">
        <v>9</v>
      </c>
      <c r="B72" s="7">
        <v>31</v>
      </c>
      <c r="C72" s="8">
        <f>B72/170</f>
        <v>0.18235294117647058</v>
      </c>
      <c r="D72" s="7">
        <v>0</v>
      </c>
    </row>
    <row r="73" spans="1:4" ht="18.75" x14ac:dyDescent="0.25">
      <c r="A73" s="6" t="s">
        <v>14</v>
      </c>
      <c r="B73" s="7">
        <v>24</v>
      </c>
      <c r="C73" s="8">
        <f>B73/170</f>
        <v>0.14117647058823529</v>
      </c>
      <c r="D73" s="7">
        <v>0</v>
      </c>
    </row>
    <row r="74" spans="1:4" ht="18.75" x14ac:dyDescent="0.25">
      <c r="A74" s="6" t="s">
        <v>10</v>
      </c>
      <c r="B74" s="7">
        <v>103</v>
      </c>
      <c r="C74" s="8">
        <f>B74/170</f>
        <v>0.60588235294117643</v>
      </c>
      <c r="D74" s="7">
        <v>2</v>
      </c>
    </row>
    <row r="77" spans="1:4" x14ac:dyDescent="0.25">
      <c r="A77" s="3" t="s">
        <v>22</v>
      </c>
    </row>
    <row r="79" spans="1:4" x14ac:dyDescent="0.25">
      <c r="A79" s="4" t="s">
        <v>2</v>
      </c>
      <c r="B79" s="5" t="s">
        <v>3</v>
      </c>
      <c r="C79" s="5" t="s">
        <v>4</v>
      </c>
      <c r="D79" s="5" t="s">
        <v>5</v>
      </c>
    </row>
    <row r="80" spans="1:4" ht="18.75" x14ac:dyDescent="0.25">
      <c r="A80" s="6" t="s">
        <v>7</v>
      </c>
      <c r="B80" s="7">
        <v>26</v>
      </c>
      <c r="C80" s="8">
        <f>B80/260</f>
        <v>0.1</v>
      </c>
      <c r="D80" s="7">
        <v>0</v>
      </c>
    </row>
    <row r="81" spans="1:4" ht="18.75" x14ac:dyDescent="0.25">
      <c r="A81" s="6" t="s">
        <v>13</v>
      </c>
      <c r="B81" s="7">
        <v>11</v>
      </c>
      <c r="C81" s="8">
        <f>B81/260</f>
        <v>4.230769230769231E-2</v>
      </c>
      <c r="D81" s="7">
        <v>0</v>
      </c>
    </row>
    <row r="82" spans="1:4" ht="18.75" x14ac:dyDescent="0.25">
      <c r="A82" s="6" t="s">
        <v>10</v>
      </c>
      <c r="B82" s="7">
        <v>65</v>
      </c>
      <c r="C82" s="8">
        <f>B82/260</f>
        <v>0.25</v>
      </c>
      <c r="D82" s="7">
        <v>0</v>
      </c>
    </row>
    <row r="83" spans="1:4" ht="18.75" x14ac:dyDescent="0.25">
      <c r="A83" s="6" t="s">
        <v>9</v>
      </c>
      <c r="B83" s="7">
        <v>18</v>
      </c>
      <c r="C83" s="8">
        <f>B83/260</f>
        <v>6.9230769230769235E-2</v>
      </c>
      <c r="D83" s="7">
        <v>0</v>
      </c>
    </row>
    <row r="84" spans="1:4" ht="18.75" x14ac:dyDescent="0.25">
      <c r="A84" s="6" t="s">
        <v>14</v>
      </c>
      <c r="B84" s="7">
        <v>140</v>
      </c>
      <c r="C84" s="8">
        <f>B84/260</f>
        <v>0.53846153846153844</v>
      </c>
      <c r="D84" s="7">
        <v>2</v>
      </c>
    </row>
    <row r="87" spans="1:4" x14ac:dyDescent="0.25">
      <c r="A87" s="3" t="s">
        <v>23</v>
      </c>
    </row>
    <row r="89" spans="1:4" x14ac:dyDescent="0.25">
      <c r="A89" s="4" t="s">
        <v>2</v>
      </c>
      <c r="B89" s="5" t="s">
        <v>3</v>
      </c>
      <c r="C89" s="5" t="s">
        <v>4</v>
      </c>
      <c r="D89" s="5" t="s">
        <v>5</v>
      </c>
    </row>
    <row r="90" spans="1:4" ht="18.75" x14ac:dyDescent="0.25">
      <c r="A90" s="6" t="s">
        <v>13</v>
      </c>
      <c r="B90" s="7">
        <v>42</v>
      </c>
      <c r="C90" s="8">
        <f t="shared" ref="C90:C95" si="3">B90/1925</f>
        <v>2.181818181818182E-2</v>
      </c>
      <c r="D90" s="7">
        <v>0</v>
      </c>
    </row>
    <row r="91" spans="1:4" ht="18.75" x14ac:dyDescent="0.25">
      <c r="A91" s="12" t="s">
        <v>11</v>
      </c>
      <c r="B91" s="13">
        <v>80</v>
      </c>
      <c r="C91" s="14">
        <f t="shared" si="3"/>
        <v>4.1558441558441558E-2</v>
      </c>
      <c r="D91" s="13">
        <v>0</v>
      </c>
    </row>
    <row r="92" spans="1:4" ht="18.75" x14ac:dyDescent="0.25">
      <c r="A92" s="6" t="s">
        <v>9</v>
      </c>
      <c r="B92" s="7">
        <v>38</v>
      </c>
      <c r="C92" s="8">
        <f t="shared" si="3"/>
        <v>1.9740259740259742E-2</v>
      </c>
      <c r="D92" s="7">
        <v>0</v>
      </c>
    </row>
    <row r="93" spans="1:4" ht="18.75" x14ac:dyDescent="0.25">
      <c r="A93" s="6" t="s">
        <v>10</v>
      </c>
      <c r="B93" s="7">
        <v>690</v>
      </c>
      <c r="C93" s="8">
        <f t="shared" si="3"/>
        <v>0.35844155844155845</v>
      </c>
      <c r="D93" s="7">
        <v>4</v>
      </c>
    </row>
    <row r="94" spans="1:4" ht="18.75" x14ac:dyDescent="0.25">
      <c r="A94" s="6" t="s">
        <v>14</v>
      </c>
      <c r="B94" s="7">
        <v>874</v>
      </c>
      <c r="C94" s="8">
        <f t="shared" si="3"/>
        <v>0.454025974025974</v>
      </c>
      <c r="D94" s="7">
        <v>5</v>
      </c>
    </row>
    <row r="95" spans="1:4" ht="18.75" x14ac:dyDescent="0.25">
      <c r="A95" s="6" t="s">
        <v>7</v>
      </c>
      <c r="B95" s="7">
        <v>201</v>
      </c>
      <c r="C95" s="8">
        <f t="shared" si="3"/>
        <v>0.10441558441558442</v>
      </c>
      <c r="D95" s="7">
        <v>1</v>
      </c>
    </row>
    <row r="99" spans="1:4" x14ac:dyDescent="0.25">
      <c r="A99" s="3" t="s">
        <v>24</v>
      </c>
    </row>
    <row r="101" spans="1:4" x14ac:dyDescent="0.25">
      <c r="A101" s="4" t="s">
        <v>2</v>
      </c>
      <c r="B101" s="5" t="s">
        <v>3</v>
      </c>
      <c r="C101" s="5" t="s">
        <v>4</v>
      </c>
      <c r="D101" s="5" t="s">
        <v>5</v>
      </c>
    </row>
    <row r="102" spans="1:4" ht="18.75" x14ac:dyDescent="0.25">
      <c r="A102" s="6" t="s">
        <v>14</v>
      </c>
      <c r="B102" s="7">
        <v>202</v>
      </c>
      <c r="C102" s="8">
        <f>B102/557</f>
        <v>0.36265709156193898</v>
      </c>
      <c r="D102" s="7">
        <v>2</v>
      </c>
    </row>
    <row r="103" spans="1:4" ht="18.75" x14ac:dyDescent="0.25">
      <c r="A103" s="6" t="s">
        <v>7</v>
      </c>
      <c r="B103" s="7">
        <v>14</v>
      </c>
      <c r="C103" s="8">
        <f>B103/557</f>
        <v>2.5134649910233394E-2</v>
      </c>
      <c r="D103" s="7">
        <v>0</v>
      </c>
    </row>
    <row r="104" spans="1:4" ht="18.75" x14ac:dyDescent="0.25">
      <c r="A104" s="6" t="s">
        <v>13</v>
      </c>
      <c r="B104" s="7">
        <v>22</v>
      </c>
      <c r="C104" s="8">
        <f>B104/557</f>
        <v>3.949730700179533E-2</v>
      </c>
      <c r="D104" s="7">
        <v>0</v>
      </c>
    </row>
    <row r="105" spans="1:4" ht="18.75" x14ac:dyDescent="0.25">
      <c r="A105" s="6" t="s">
        <v>10</v>
      </c>
      <c r="B105" s="7">
        <v>319</v>
      </c>
      <c r="C105" s="8">
        <f>B105/557</f>
        <v>0.57271095152603235</v>
      </c>
      <c r="D105" s="7">
        <v>3</v>
      </c>
    </row>
    <row r="108" spans="1:4" x14ac:dyDescent="0.25">
      <c r="A108" s="3" t="s">
        <v>25</v>
      </c>
    </row>
    <row r="110" spans="1:4" x14ac:dyDescent="0.25">
      <c r="A110" s="4" t="s">
        <v>2</v>
      </c>
      <c r="B110" s="5" t="s">
        <v>3</v>
      </c>
      <c r="C110" s="5" t="s">
        <v>4</v>
      </c>
      <c r="D110" s="5" t="s">
        <v>5</v>
      </c>
    </row>
    <row r="111" spans="1:4" ht="18.75" x14ac:dyDescent="0.25">
      <c r="A111" s="6" t="s">
        <v>14</v>
      </c>
      <c r="B111" s="7">
        <v>1497</v>
      </c>
      <c r="C111" s="8">
        <f t="shared" ref="C111:C116" si="4">B111/2794</f>
        <v>0.53579098067287045</v>
      </c>
      <c r="D111" s="7">
        <v>6</v>
      </c>
    </row>
    <row r="112" spans="1:4" ht="18.75" x14ac:dyDescent="0.25">
      <c r="A112" s="6" t="s">
        <v>7</v>
      </c>
      <c r="B112" s="7">
        <v>237</v>
      </c>
      <c r="C112" s="8">
        <f t="shared" si="4"/>
        <v>8.4824624194702936E-2</v>
      </c>
      <c r="D112" s="7">
        <v>1</v>
      </c>
    </row>
    <row r="113" spans="1:4" ht="18.75" x14ac:dyDescent="0.25">
      <c r="A113" s="12" t="s">
        <v>11</v>
      </c>
      <c r="B113" s="13">
        <v>34</v>
      </c>
      <c r="C113" s="14">
        <f t="shared" si="4"/>
        <v>1.2168933428775949E-2</v>
      </c>
      <c r="D113" s="13">
        <v>0</v>
      </c>
    </row>
    <row r="114" spans="1:4" ht="18.75" x14ac:dyDescent="0.25">
      <c r="A114" s="6" t="s">
        <v>13</v>
      </c>
      <c r="B114" s="7">
        <v>554</v>
      </c>
      <c r="C114" s="8">
        <f t="shared" si="4"/>
        <v>0.19828203292770222</v>
      </c>
      <c r="D114" s="7">
        <v>2</v>
      </c>
    </row>
    <row r="115" spans="1:4" ht="18.75" x14ac:dyDescent="0.25">
      <c r="A115" s="6" t="s">
        <v>10</v>
      </c>
      <c r="B115" s="7">
        <v>349</v>
      </c>
      <c r="C115" s="8">
        <f t="shared" si="4"/>
        <v>0.12491052254831782</v>
      </c>
      <c r="D115" s="7">
        <v>1</v>
      </c>
    </row>
    <row r="116" spans="1:4" ht="18.75" x14ac:dyDescent="0.25">
      <c r="A116" s="6" t="s">
        <v>6</v>
      </c>
      <c r="B116" s="7">
        <v>123</v>
      </c>
      <c r="C116" s="8">
        <f t="shared" si="4"/>
        <v>4.4022906227630637E-2</v>
      </c>
      <c r="D116" s="7">
        <v>0</v>
      </c>
    </row>
    <row r="119" spans="1:4" x14ac:dyDescent="0.25">
      <c r="A119" s="3" t="s">
        <v>26</v>
      </c>
    </row>
    <row r="121" spans="1:4" x14ac:dyDescent="0.25">
      <c r="A121" s="4" t="s">
        <v>2</v>
      </c>
      <c r="B121" s="5" t="s">
        <v>3</v>
      </c>
      <c r="C121" s="5" t="s">
        <v>4</v>
      </c>
      <c r="D121" s="5" t="s">
        <v>5</v>
      </c>
    </row>
    <row r="122" spans="1:4" ht="18.75" x14ac:dyDescent="0.25">
      <c r="A122" s="6" t="s">
        <v>13</v>
      </c>
      <c r="B122" s="7">
        <v>56</v>
      </c>
      <c r="C122" s="8">
        <f>B122/979</f>
        <v>5.7201225740551587E-2</v>
      </c>
      <c r="D122" s="7">
        <v>0</v>
      </c>
    </row>
    <row r="123" spans="1:4" ht="18.75" x14ac:dyDescent="0.25">
      <c r="A123" s="6" t="s">
        <v>7</v>
      </c>
      <c r="B123" s="7">
        <v>131</v>
      </c>
      <c r="C123" s="8">
        <f>B123/979</f>
        <v>0.13381001021450459</v>
      </c>
      <c r="D123" s="7">
        <v>1</v>
      </c>
    </row>
    <row r="124" spans="1:4" ht="18.75" x14ac:dyDescent="0.25">
      <c r="A124" s="6" t="s">
        <v>10</v>
      </c>
      <c r="B124" s="7">
        <v>329</v>
      </c>
      <c r="C124" s="8">
        <f>B124/979</f>
        <v>0.33605720122574056</v>
      </c>
      <c r="D124" s="7">
        <v>2</v>
      </c>
    </row>
    <row r="125" spans="1:4" ht="18.75" x14ac:dyDescent="0.25">
      <c r="A125" s="6" t="s">
        <v>14</v>
      </c>
      <c r="B125" s="7">
        <v>463</v>
      </c>
      <c r="C125" s="8">
        <f>B125/979</f>
        <v>0.47293156281920329</v>
      </c>
      <c r="D125" s="7">
        <v>4</v>
      </c>
    </row>
    <row r="128" spans="1:4" x14ac:dyDescent="0.25">
      <c r="A128" s="3" t="s">
        <v>27</v>
      </c>
    </row>
    <row r="130" spans="1:4" x14ac:dyDescent="0.25">
      <c r="A130" s="4" t="s">
        <v>2</v>
      </c>
      <c r="B130" s="5" t="s">
        <v>3</v>
      </c>
      <c r="C130" s="5" t="s">
        <v>4</v>
      </c>
      <c r="D130" s="5" t="s">
        <v>5</v>
      </c>
    </row>
    <row r="131" spans="1:4" ht="18.75" x14ac:dyDescent="0.25">
      <c r="A131" s="6" t="s">
        <v>10</v>
      </c>
      <c r="B131" s="7">
        <v>7</v>
      </c>
      <c r="C131" s="8">
        <f>B131/15</f>
        <v>0.46666666666666667</v>
      </c>
      <c r="D131" s="7">
        <v>1</v>
      </c>
    </row>
    <row r="132" spans="1:4" ht="18.75" x14ac:dyDescent="0.25">
      <c r="A132" s="6" t="s">
        <v>14</v>
      </c>
      <c r="B132" s="7">
        <v>8</v>
      </c>
      <c r="C132" s="8">
        <f>B132/15</f>
        <v>0.53333333333333333</v>
      </c>
      <c r="D132" s="7">
        <v>1</v>
      </c>
    </row>
    <row r="135" spans="1:4" x14ac:dyDescent="0.25">
      <c r="A135" s="3" t="s">
        <v>28</v>
      </c>
    </row>
    <row r="137" spans="1:4" x14ac:dyDescent="0.25">
      <c r="A137" s="4" t="s">
        <v>2</v>
      </c>
      <c r="B137" s="5" t="s">
        <v>3</v>
      </c>
      <c r="C137" s="5" t="s">
        <v>4</v>
      </c>
      <c r="D137" s="5" t="s">
        <v>5</v>
      </c>
    </row>
    <row r="138" spans="1:4" x14ac:dyDescent="0.25">
      <c r="A138" s="1" t="s">
        <v>29</v>
      </c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ht="15" customHeight="1" x14ac:dyDescent="0.25"/>
    <row r="142" spans="1:4" x14ac:dyDescent="0.25">
      <c r="A142" s="3" t="s">
        <v>30</v>
      </c>
    </row>
    <row r="144" spans="1:4" x14ac:dyDescent="0.25">
      <c r="A144" s="4" t="s">
        <v>2</v>
      </c>
      <c r="B144" s="5" t="s">
        <v>3</v>
      </c>
      <c r="C144" s="5" t="s">
        <v>4</v>
      </c>
      <c r="D144" s="5" t="s">
        <v>5</v>
      </c>
    </row>
    <row r="145" spans="1:4" ht="18.75" x14ac:dyDescent="0.25">
      <c r="A145" s="6" t="s">
        <v>31</v>
      </c>
      <c r="B145" s="7">
        <v>0</v>
      </c>
      <c r="C145" s="8">
        <f t="shared" ref="C145:C156" si="5">B145/349</f>
        <v>0</v>
      </c>
      <c r="D145" s="7">
        <v>0</v>
      </c>
    </row>
    <row r="146" spans="1:4" ht="18.75" x14ac:dyDescent="0.25">
      <c r="A146" s="6" t="s">
        <v>32</v>
      </c>
      <c r="B146" s="7">
        <v>0</v>
      </c>
      <c r="C146" s="8">
        <f t="shared" si="5"/>
        <v>0</v>
      </c>
      <c r="D146" s="7">
        <v>0</v>
      </c>
    </row>
    <row r="147" spans="1:4" ht="18.75" x14ac:dyDescent="0.25">
      <c r="A147" s="6" t="s">
        <v>12</v>
      </c>
      <c r="B147" s="7">
        <v>4</v>
      </c>
      <c r="C147" s="8">
        <f t="shared" si="5"/>
        <v>1.1461318051575931E-2</v>
      </c>
      <c r="D147" s="7">
        <v>0</v>
      </c>
    </row>
    <row r="148" spans="1:4" ht="18.75" x14ac:dyDescent="0.25">
      <c r="A148" s="6" t="s">
        <v>7</v>
      </c>
      <c r="B148" s="7">
        <v>37</v>
      </c>
      <c r="C148" s="8">
        <f t="shared" si="5"/>
        <v>0.10601719197707736</v>
      </c>
      <c r="D148" s="7">
        <v>1</v>
      </c>
    </row>
    <row r="149" spans="1:4" ht="18.75" x14ac:dyDescent="0.25">
      <c r="A149" s="12" t="s">
        <v>11</v>
      </c>
      <c r="B149" s="13">
        <v>20</v>
      </c>
      <c r="C149" s="14">
        <f t="shared" si="5"/>
        <v>5.730659025787966E-2</v>
      </c>
      <c r="D149" s="13">
        <v>0</v>
      </c>
    </row>
    <row r="150" spans="1:4" ht="18.75" x14ac:dyDescent="0.25">
      <c r="A150" s="6" t="s">
        <v>14</v>
      </c>
      <c r="B150" s="7">
        <v>69</v>
      </c>
      <c r="C150" s="8">
        <f t="shared" si="5"/>
        <v>0.19770773638968481</v>
      </c>
      <c r="D150" s="7">
        <v>1</v>
      </c>
    </row>
    <row r="151" spans="1:4" ht="18.75" x14ac:dyDescent="0.25">
      <c r="A151" s="6" t="s">
        <v>9</v>
      </c>
      <c r="B151" s="7">
        <v>25</v>
      </c>
      <c r="C151" s="8">
        <f t="shared" si="5"/>
        <v>7.1633237822349566E-2</v>
      </c>
      <c r="D151" s="7">
        <v>0</v>
      </c>
    </row>
    <row r="152" spans="1:4" ht="18.75" x14ac:dyDescent="0.25">
      <c r="A152" s="6" t="s">
        <v>10</v>
      </c>
      <c r="B152" s="7">
        <v>33</v>
      </c>
      <c r="C152" s="8">
        <f t="shared" si="5"/>
        <v>9.4555873925501438E-2</v>
      </c>
      <c r="D152" s="7">
        <v>0</v>
      </c>
    </row>
    <row r="153" spans="1:4" ht="18.75" x14ac:dyDescent="0.25">
      <c r="A153" s="6" t="s">
        <v>8</v>
      </c>
      <c r="B153" s="7">
        <v>22</v>
      </c>
      <c r="C153" s="8">
        <f t="shared" si="5"/>
        <v>6.3037249283667621E-2</v>
      </c>
      <c r="D153" s="7">
        <v>0</v>
      </c>
    </row>
    <row r="154" spans="1:4" ht="18.75" x14ac:dyDescent="0.25">
      <c r="A154" s="6" t="s">
        <v>33</v>
      </c>
      <c r="B154" s="7">
        <v>2</v>
      </c>
      <c r="C154" s="8">
        <f t="shared" si="5"/>
        <v>5.7306590257879654E-3</v>
      </c>
      <c r="D154" s="7">
        <v>0</v>
      </c>
    </row>
    <row r="155" spans="1:4" ht="18.75" x14ac:dyDescent="0.25">
      <c r="A155" s="6" t="s">
        <v>15</v>
      </c>
      <c r="B155" s="7">
        <v>1</v>
      </c>
      <c r="C155" s="8">
        <f t="shared" si="5"/>
        <v>2.8653295128939827E-3</v>
      </c>
      <c r="D155" s="7">
        <v>0</v>
      </c>
    </row>
    <row r="156" spans="1:4" ht="18.75" x14ac:dyDescent="0.25">
      <c r="A156" s="6" t="s">
        <v>13</v>
      </c>
      <c r="B156" s="7">
        <v>136</v>
      </c>
      <c r="C156" s="8">
        <f t="shared" si="5"/>
        <v>0.38968481375358166</v>
      </c>
      <c r="D156" s="7">
        <v>3</v>
      </c>
    </row>
    <row r="159" spans="1:4" x14ac:dyDescent="0.25">
      <c r="A159" s="3" t="s">
        <v>34</v>
      </c>
    </row>
    <row r="161" spans="1:4" x14ac:dyDescent="0.25">
      <c r="A161" s="4" t="s">
        <v>2</v>
      </c>
      <c r="B161" s="5" t="s">
        <v>3</v>
      </c>
      <c r="C161" s="5" t="s">
        <v>4</v>
      </c>
      <c r="D161" s="5" t="s">
        <v>5</v>
      </c>
    </row>
    <row r="162" spans="1:4" ht="18.75" x14ac:dyDescent="0.25">
      <c r="A162" s="6" t="s">
        <v>10</v>
      </c>
      <c r="B162" s="5">
        <v>84</v>
      </c>
      <c r="C162" s="8">
        <f t="shared" ref="C162:C173" si="6">B162/849</f>
        <v>9.8939929328621903E-2</v>
      </c>
      <c r="D162" s="5">
        <v>0</v>
      </c>
    </row>
    <row r="163" spans="1:4" ht="18.75" x14ac:dyDescent="0.25">
      <c r="A163" s="6" t="s">
        <v>7</v>
      </c>
      <c r="B163" s="5">
        <v>38</v>
      </c>
      <c r="C163" s="8">
        <f t="shared" si="6"/>
        <v>4.47585394581861E-2</v>
      </c>
      <c r="D163" s="5">
        <v>0</v>
      </c>
    </row>
    <row r="164" spans="1:4" ht="18.75" x14ac:dyDescent="0.25">
      <c r="A164" s="6" t="s">
        <v>8</v>
      </c>
      <c r="B164" s="5">
        <v>36</v>
      </c>
      <c r="C164" s="8">
        <f t="shared" si="6"/>
        <v>4.2402826855123678E-2</v>
      </c>
      <c r="D164" s="5">
        <v>0</v>
      </c>
    </row>
    <row r="165" spans="1:4" ht="18.75" x14ac:dyDescent="0.25">
      <c r="A165" s="6" t="s">
        <v>14</v>
      </c>
      <c r="B165" s="5">
        <v>169</v>
      </c>
      <c r="C165" s="8">
        <f t="shared" si="6"/>
        <v>0.19905771495877503</v>
      </c>
      <c r="D165" s="5">
        <v>2</v>
      </c>
    </row>
    <row r="166" spans="1:4" ht="18.75" x14ac:dyDescent="0.25">
      <c r="A166" s="6" t="s">
        <v>32</v>
      </c>
      <c r="B166" s="5">
        <v>24</v>
      </c>
      <c r="C166" s="8">
        <f t="shared" si="6"/>
        <v>2.8268551236749116E-2</v>
      </c>
      <c r="D166" s="5">
        <v>0</v>
      </c>
    </row>
    <row r="167" spans="1:4" ht="18.75" x14ac:dyDescent="0.25">
      <c r="A167" s="6" t="s">
        <v>13</v>
      </c>
      <c r="B167" s="5">
        <v>210</v>
      </c>
      <c r="C167" s="8">
        <f t="shared" si="6"/>
        <v>0.24734982332155478</v>
      </c>
      <c r="D167" s="5">
        <v>2</v>
      </c>
    </row>
    <row r="168" spans="1:4" ht="18.75" x14ac:dyDescent="0.25">
      <c r="A168" s="12" t="s">
        <v>11</v>
      </c>
      <c r="B168" s="13">
        <v>121</v>
      </c>
      <c r="C168" s="14">
        <f t="shared" si="6"/>
        <v>0.14252061248527681</v>
      </c>
      <c r="D168" s="13">
        <v>1</v>
      </c>
    </row>
    <row r="169" spans="1:4" ht="18.75" x14ac:dyDescent="0.25">
      <c r="A169" s="6" t="s">
        <v>33</v>
      </c>
      <c r="B169" s="7">
        <v>2</v>
      </c>
      <c r="C169" s="8">
        <f t="shared" si="6"/>
        <v>2.3557126030624262E-3</v>
      </c>
      <c r="D169" s="7">
        <v>0</v>
      </c>
    </row>
    <row r="170" spans="1:4" ht="18.75" x14ac:dyDescent="0.25">
      <c r="A170" s="6" t="s">
        <v>9</v>
      </c>
      <c r="B170" s="7">
        <v>158</v>
      </c>
      <c r="C170" s="8">
        <f t="shared" si="6"/>
        <v>0.18610129564193167</v>
      </c>
      <c r="D170" s="7">
        <v>1</v>
      </c>
    </row>
    <row r="171" spans="1:4" ht="18.75" x14ac:dyDescent="0.25">
      <c r="A171" s="6" t="s">
        <v>31</v>
      </c>
      <c r="B171" s="7">
        <v>0</v>
      </c>
      <c r="C171" s="8">
        <f t="shared" si="6"/>
        <v>0</v>
      </c>
      <c r="D171" s="7">
        <v>0</v>
      </c>
    </row>
    <row r="172" spans="1:4" ht="18.75" x14ac:dyDescent="0.25">
      <c r="A172" s="6" t="s">
        <v>15</v>
      </c>
      <c r="B172" s="7">
        <v>4</v>
      </c>
      <c r="C172" s="8">
        <f t="shared" si="6"/>
        <v>4.7114252061248524E-3</v>
      </c>
      <c r="D172" s="7">
        <v>0</v>
      </c>
    </row>
    <row r="173" spans="1:4" ht="18.75" x14ac:dyDescent="0.25">
      <c r="A173" s="6" t="s">
        <v>12</v>
      </c>
      <c r="B173" s="7">
        <v>3</v>
      </c>
      <c r="C173" s="8">
        <f t="shared" si="6"/>
        <v>3.5335689045936395E-3</v>
      </c>
      <c r="D173" s="7">
        <v>0</v>
      </c>
    </row>
    <row r="176" spans="1:4" x14ac:dyDescent="0.25">
      <c r="A176" s="3" t="s">
        <v>35</v>
      </c>
    </row>
    <row r="178" spans="1:4" x14ac:dyDescent="0.25">
      <c r="A178" s="4" t="s">
        <v>2</v>
      </c>
      <c r="B178" s="5" t="s">
        <v>3</v>
      </c>
      <c r="C178" s="5" t="s">
        <v>4</v>
      </c>
      <c r="D178" s="5" t="s">
        <v>5</v>
      </c>
    </row>
    <row r="179" spans="1:4" ht="18.75" x14ac:dyDescent="0.25">
      <c r="A179" s="6" t="s">
        <v>15</v>
      </c>
      <c r="B179" s="5">
        <v>2</v>
      </c>
      <c r="C179" s="8">
        <f t="shared" ref="C179:C190" si="7">B179/92</f>
        <v>2.1739130434782608E-2</v>
      </c>
      <c r="D179" s="5">
        <v>0</v>
      </c>
    </row>
    <row r="180" spans="1:4" ht="18.75" x14ac:dyDescent="0.25">
      <c r="A180" s="6" t="s">
        <v>9</v>
      </c>
      <c r="B180" s="5">
        <v>14</v>
      </c>
      <c r="C180" s="8">
        <f t="shared" si="7"/>
        <v>0.15217391304347827</v>
      </c>
      <c r="D180" s="5">
        <v>0</v>
      </c>
    </row>
    <row r="181" spans="1:4" ht="18.75" x14ac:dyDescent="0.25">
      <c r="A181" s="12" t="s">
        <v>11</v>
      </c>
      <c r="B181" s="13">
        <v>6</v>
      </c>
      <c r="C181" s="14">
        <f t="shared" si="7"/>
        <v>6.5217391304347824E-2</v>
      </c>
      <c r="D181" s="13">
        <v>0</v>
      </c>
    </row>
    <row r="182" spans="1:4" ht="18.75" x14ac:dyDescent="0.25">
      <c r="A182" s="6" t="s">
        <v>10</v>
      </c>
      <c r="B182" s="5">
        <v>23</v>
      </c>
      <c r="C182" s="8">
        <f t="shared" si="7"/>
        <v>0.25</v>
      </c>
      <c r="D182" s="5">
        <v>1</v>
      </c>
    </row>
    <row r="183" spans="1:4" ht="18.75" x14ac:dyDescent="0.25">
      <c r="A183" s="6" t="s">
        <v>31</v>
      </c>
      <c r="B183" s="5">
        <v>0</v>
      </c>
      <c r="C183" s="8">
        <f t="shared" si="7"/>
        <v>0</v>
      </c>
      <c r="D183" s="5">
        <v>0</v>
      </c>
    </row>
    <row r="184" spans="1:4" ht="18.75" x14ac:dyDescent="0.25">
      <c r="A184" s="6" t="s">
        <v>33</v>
      </c>
      <c r="B184" s="5">
        <v>1</v>
      </c>
      <c r="C184" s="8">
        <f t="shared" si="7"/>
        <v>1.0869565217391304E-2</v>
      </c>
      <c r="D184" s="5">
        <v>0</v>
      </c>
    </row>
    <row r="185" spans="1:4" ht="18.75" x14ac:dyDescent="0.25">
      <c r="A185" s="6" t="s">
        <v>32</v>
      </c>
      <c r="B185" s="5">
        <v>1</v>
      </c>
      <c r="C185" s="8">
        <f t="shared" si="7"/>
        <v>1.0869565217391304E-2</v>
      </c>
      <c r="D185" s="5">
        <v>0</v>
      </c>
    </row>
    <row r="186" spans="1:4" ht="18.75" x14ac:dyDescent="0.25">
      <c r="A186" s="6" t="s">
        <v>8</v>
      </c>
      <c r="B186" s="7">
        <v>3</v>
      </c>
      <c r="C186" s="8">
        <f t="shared" si="7"/>
        <v>3.2608695652173912E-2</v>
      </c>
      <c r="D186" s="7">
        <v>0</v>
      </c>
    </row>
    <row r="187" spans="1:4" ht="18.75" x14ac:dyDescent="0.25">
      <c r="A187" s="6" t="s">
        <v>14</v>
      </c>
      <c r="B187" s="7">
        <v>28</v>
      </c>
      <c r="C187" s="8">
        <f t="shared" si="7"/>
        <v>0.30434782608695654</v>
      </c>
      <c r="D187" s="7">
        <v>2</v>
      </c>
    </row>
    <row r="188" spans="1:4" ht="18.75" x14ac:dyDescent="0.25">
      <c r="A188" s="6" t="s">
        <v>13</v>
      </c>
      <c r="B188" s="7">
        <v>4</v>
      </c>
      <c r="C188" s="8">
        <f t="shared" si="7"/>
        <v>4.3478260869565216E-2</v>
      </c>
      <c r="D188" s="7">
        <v>0</v>
      </c>
    </row>
    <row r="189" spans="1:4" ht="18.75" x14ac:dyDescent="0.25">
      <c r="A189" s="6" t="s">
        <v>12</v>
      </c>
      <c r="B189" s="7">
        <v>0</v>
      </c>
      <c r="C189" s="8">
        <f t="shared" si="7"/>
        <v>0</v>
      </c>
      <c r="D189" s="7">
        <v>0</v>
      </c>
    </row>
    <row r="190" spans="1:4" ht="18.75" x14ac:dyDescent="0.25">
      <c r="A190" s="6" t="s">
        <v>7</v>
      </c>
      <c r="B190" s="7">
        <v>10</v>
      </c>
      <c r="C190" s="8">
        <f t="shared" si="7"/>
        <v>0.10869565217391304</v>
      </c>
      <c r="D190" s="7">
        <v>0</v>
      </c>
    </row>
    <row r="193" spans="1:4" x14ac:dyDescent="0.25">
      <c r="A193" s="3" t="s">
        <v>36</v>
      </c>
    </row>
    <row r="195" spans="1:4" x14ac:dyDescent="0.25">
      <c r="A195" s="4" t="s">
        <v>2</v>
      </c>
      <c r="B195" s="5" t="s">
        <v>3</v>
      </c>
      <c r="C195" s="5" t="s">
        <v>4</v>
      </c>
      <c r="D195" s="5" t="s">
        <v>5</v>
      </c>
    </row>
    <row r="196" spans="1:4" ht="18.75" x14ac:dyDescent="0.25">
      <c r="A196" s="6" t="s">
        <v>37</v>
      </c>
      <c r="B196" s="7">
        <v>176</v>
      </c>
      <c r="C196" s="8">
        <f>B196/753</f>
        <v>0.23373173970783531</v>
      </c>
      <c r="D196" s="7">
        <v>1</v>
      </c>
    </row>
    <row r="197" spans="1:4" ht="18.75" x14ac:dyDescent="0.25">
      <c r="A197" s="6" t="s">
        <v>13</v>
      </c>
      <c r="B197" s="7">
        <v>102</v>
      </c>
      <c r="C197" s="8">
        <f>B197/753</f>
        <v>0.13545816733067728</v>
      </c>
      <c r="D197" s="7">
        <v>1</v>
      </c>
    </row>
    <row r="198" spans="1:4" ht="18.75" x14ac:dyDescent="0.25">
      <c r="A198" s="6" t="s">
        <v>9</v>
      </c>
      <c r="B198" s="7">
        <v>41</v>
      </c>
      <c r="C198" s="8">
        <f>B198/753</f>
        <v>5.4448871181938911E-2</v>
      </c>
      <c r="D198" s="7">
        <v>0</v>
      </c>
    </row>
    <row r="199" spans="1:4" ht="18.75" x14ac:dyDescent="0.25">
      <c r="A199" s="6" t="s">
        <v>33</v>
      </c>
      <c r="B199" s="7">
        <v>140</v>
      </c>
      <c r="C199" s="8">
        <f>B199/753</f>
        <v>0.18592297476759628</v>
      </c>
      <c r="D199" s="7">
        <v>1</v>
      </c>
    </row>
    <row r="200" spans="1:4" ht="18.75" x14ac:dyDescent="0.25">
      <c r="A200" s="6" t="s">
        <v>38</v>
      </c>
      <c r="B200" s="7">
        <v>294</v>
      </c>
      <c r="C200" s="8">
        <f>B200/753</f>
        <v>0.39043824701195218</v>
      </c>
      <c r="D200" s="7">
        <v>2</v>
      </c>
    </row>
    <row r="203" spans="1:4" x14ac:dyDescent="0.25">
      <c r="A203" s="3" t="s">
        <v>39</v>
      </c>
    </row>
    <row r="205" spans="1:4" x14ac:dyDescent="0.25">
      <c r="A205" s="4" t="s">
        <v>2</v>
      </c>
      <c r="B205" s="5" t="s">
        <v>3</v>
      </c>
      <c r="C205" s="5" t="s">
        <v>4</v>
      </c>
      <c r="D205" s="5" t="s">
        <v>5</v>
      </c>
    </row>
    <row r="206" spans="1:4" ht="18.75" x14ac:dyDescent="0.25">
      <c r="A206" s="6" t="s">
        <v>9</v>
      </c>
      <c r="B206" s="7">
        <v>10</v>
      </c>
      <c r="C206" s="8">
        <f>B206/264</f>
        <v>3.787878787878788E-2</v>
      </c>
      <c r="D206" s="7">
        <v>0</v>
      </c>
    </row>
    <row r="207" spans="1:4" ht="18.75" x14ac:dyDescent="0.25">
      <c r="A207" s="6" t="s">
        <v>33</v>
      </c>
      <c r="B207" s="7">
        <v>37</v>
      </c>
      <c r="C207" s="8">
        <f>B207/264</f>
        <v>0.14015151515151514</v>
      </c>
      <c r="D207" s="7">
        <v>0</v>
      </c>
    </row>
    <row r="208" spans="1:4" ht="18.75" x14ac:dyDescent="0.25">
      <c r="A208" s="6" t="s">
        <v>37</v>
      </c>
      <c r="B208" s="7">
        <v>144</v>
      </c>
      <c r="C208" s="8">
        <f>B208/264</f>
        <v>0.54545454545454541</v>
      </c>
      <c r="D208" s="7">
        <v>2</v>
      </c>
    </row>
    <row r="209" spans="1:4" ht="18.75" x14ac:dyDescent="0.25">
      <c r="A209" s="6" t="s">
        <v>40</v>
      </c>
      <c r="B209" s="7">
        <v>73</v>
      </c>
      <c r="C209" s="8">
        <f>B209/264</f>
        <v>0.27651515151515149</v>
      </c>
      <c r="D209" s="7">
        <v>1</v>
      </c>
    </row>
  </sheetData>
  <mergeCells count="2">
    <mergeCell ref="B1:D1"/>
    <mergeCell ref="A138:D139"/>
  </mergeCells>
  <conditionalFormatting sqref="A22:A28">
    <cfRule type="cellIs" dxfId="19" priority="2" operator="equal">
      <formula>0</formula>
    </cfRule>
  </conditionalFormatting>
  <conditionalFormatting sqref="A34:A36">
    <cfRule type="cellIs" dxfId="18" priority="3" operator="equal">
      <formula>0</formula>
    </cfRule>
  </conditionalFormatting>
  <conditionalFormatting sqref="A42:A44">
    <cfRule type="cellIs" dxfId="17" priority="4" operator="equal">
      <formula>0</formula>
    </cfRule>
  </conditionalFormatting>
  <conditionalFormatting sqref="A50:A55">
    <cfRule type="cellIs" dxfId="16" priority="5" operator="equal">
      <formula>0</formula>
    </cfRule>
  </conditionalFormatting>
  <conditionalFormatting sqref="A71:A74">
    <cfRule type="cellIs" dxfId="15" priority="6" operator="equal">
      <formula>0</formula>
    </cfRule>
  </conditionalFormatting>
  <conditionalFormatting sqref="A80:A84">
    <cfRule type="cellIs" dxfId="14" priority="7" operator="equal">
      <formula>0</formula>
    </cfRule>
  </conditionalFormatting>
  <conditionalFormatting sqref="A90:A95">
    <cfRule type="cellIs" dxfId="13" priority="8" operator="equal">
      <formula>0</formula>
    </cfRule>
  </conditionalFormatting>
  <conditionalFormatting sqref="A102:A105">
    <cfRule type="cellIs" dxfId="12" priority="9" operator="equal">
      <formula>0</formula>
    </cfRule>
  </conditionalFormatting>
  <conditionalFormatting sqref="A111:A116">
    <cfRule type="cellIs" dxfId="11" priority="10" operator="equal">
      <formula>0</formula>
    </cfRule>
  </conditionalFormatting>
  <conditionalFormatting sqref="A122:A125">
    <cfRule type="cellIs" dxfId="10" priority="11" operator="equal">
      <formula>0</formula>
    </cfRule>
  </conditionalFormatting>
  <conditionalFormatting sqref="A131:A132">
    <cfRule type="cellIs" dxfId="9" priority="12" operator="equal">
      <formula>0</formula>
    </cfRule>
  </conditionalFormatting>
  <conditionalFormatting sqref="A145:A156">
    <cfRule type="cellIs" dxfId="8" priority="13" operator="equal">
      <formula>0</formula>
    </cfRule>
  </conditionalFormatting>
  <conditionalFormatting sqref="A169:A173">
    <cfRule type="cellIs" dxfId="7" priority="14" operator="equal">
      <formula>0</formula>
    </cfRule>
  </conditionalFormatting>
  <conditionalFormatting sqref="A186:A190">
    <cfRule type="cellIs" dxfId="6" priority="15" operator="equal">
      <formula>0</formula>
    </cfRule>
  </conditionalFormatting>
  <conditionalFormatting sqref="A196:A200">
    <cfRule type="cellIs" dxfId="5" priority="16" operator="equal">
      <formula>0</formula>
    </cfRule>
  </conditionalFormatting>
  <conditionalFormatting sqref="A206:A209">
    <cfRule type="cellIs" dxfId="4" priority="17" operator="equal">
      <formula>0</formula>
    </cfRule>
  </conditionalFormatting>
  <conditionalFormatting sqref="A61:A65">
    <cfRule type="cellIs" dxfId="3" priority="18" operator="equal">
      <formula>0</formula>
    </cfRule>
  </conditionalFormatting>
  <conditionalFormatting sqref="A162:A168">
    <cfRule type="cellIs" dxfId="2" priority="19" operator="equal">
      <formula>0</formula>
    </cfRule>
  </conditionalFormatting>
  <conditionalFormatting sqref="A179:A185">
    <cfRule type="cellIs" dxfId="1" priority="20" operator="equal">
      <formula>0</formula>
    </cfRule>
  </conditionalFormatting>
  <conditionalFormatting sqref="A138">
    <cfRule type="cellIs" dxfId="0" priority="21" operator="equal">
      <formula>0</formula>
    </cfRule>
  </conditionalFormatting>
  <pageMargins left="0.7" right="0.7" top="0.75" bottom="0.75" header="0.511811023622047" footer="0.3"/>
  <pageSetup paperSize="9" scale="85" orientation="portrait" horizontalDpi="300" verticalDpi="300"/>
  <headerFooter>
    <oddFooter>&amp;CPage &amp;P / &amp;N</oddFooter>
  </headerFooter>
  <rowBreaks count="3" manualBreakCount="3">
    <brk id="45" max="16383" man="1"/>
    <brk id="141" max="16383" man="1"/>
    <brk id="191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Recotrat de Nancy-Metz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gfeipel</dc:creator>
  <dc:description/>
  <cp:lastModifiedBy>Niko</cp:lastModifiedBy>
  <cp:revision>1</cp:revision>
  <cp:lastPrinted>2022-12-09T14:28:45Z</cp:lastPrinted>
  <dcterms:created xsi:type="dcterms:W3CDTF">2022-12-09T13:23:21Z</dcterms:created>
  <dcterms:modified xsi:type="dcterms:W3CDTF">2022-12-10T12:16:01Z</dcterms:modified>
  <dc:language>fr-FR</dc:language>
</cp:coreProperties>
</file>